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rry\repos\mgmt675\files\"/>
    </mc:Choice>
  </mc:AlternateContent>
  <xr:revisionPtr revIDLastSave="0" documentId="13_ncr:1_{312291CA-56DD-4F92-B6F2-BF9D0CC0B404}" xr6:coauthVersionLast="47" xr6:coauthVersionMax="47" xr10:uidLastSave="{00000000-0000-0000-0000-000000000000}"/>
  <bookViews>
    <workbookView xWindow="-98" yWindow="-98" windowWidth="21795" windowHeight="14235" tabRatio="954" firstSheet="1" activeTab="2" xr2:uid="{F4D3A485-DBFB-4649-9D39-F3ACD68684C4}"/>
  </bookViews>
  <sheets>
    <sheet name="1a Income Statements" sheetId="2" r:id="rId1"/>
    <sheet name="1b Balance Sheets" sheetId="1" r:id="rId2"/>
    <sheet name="1c Cash Flow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C23" i="3"/>
  <c r="B19" i="3"/>
  <c r="C19" i="3"/>
  <c r="C24" i="3"/>
  <c r="B14" i="3"/>
  <c r="B16" i="3" s="1"/>
  <c r="B7" i="3"/>
  <c r="B9" i="3" s="1"/>
  <c r="B29" i="3" s="1"/>
  <c r="B31" i="3" s="1"/>
  <c r="C7" i="3"/>
  <c r="C9" i="3" s="1"/>
  <c r="C29" i="3" s="1"/>
  <c r="C31" i="3" s="1"/>
  <c r="B24" i="1"/>
  <c r="B28" i="1"/>
  <c r="B34" i="1"/>
  <c r="C24" i="1"/>
  <c r="B12" i="1"/>
  <c r="B14" i="1" s="1"/>
  <c r="C12" i="1"/>
  <c r="C14" i="1"/>
  <c r="C9" i="1"/>
  <c r="C18" i="1" s="1"/>
  <c r="B9" i="1"/>
  <c r="C16" i="3"/>
  <c r="B24" i="3"/>
  <c r="C28" i="1"/>
  <c r="C34" i="1" s="1"/>
  <c r="B18" i="1" l="1"/>
</calcChain>
</file>

<file path=xl/sharedStrings.xml><?xml version="1.0" encoding="utf-8"?>
<sst xmlns="http://schemas.openxmlformats.org/spreadsheetml/2006/main" count="75" uniqueCount="74">
  <si>
    <t xml:space="preserve">ASSETS </t>
  </si>
  <si>
    <t>Current assets:</t>
  </si>
  <si>
    <t xml:space="preserve">  Accounts receivable</t>
  </si>
  <si>
    <t xml:space="preserve">  Inventories</t>
  </si>
  <si>
    <t xml:space="preserve">    Total current assets</t>
  </si>
  <si>
    <t xml:space="preserve">    Less: accumulated depreciation</t>
  </si>
  <si>
    <t>Other assets</t>
  </si>
  <si>
    <t>Total assets</t>
  </si>
  <si>
    <t>LIABILITIES AND EQUITY</t>
  </si>
  <si>
    <t>Current liabilities:</t>
  </si>
  <si>
    <t xml:space="preserve">  Accounts payable</t>
  </si>
  <si>
    <t xml:space="preserve">  Current maturities of long-term debt</t>
  </si>
  <si>
    <t xml:space="preserve">    Total current liabilities</t>
  </si>
  <si>
    <t>Long-term debt</t>
  </si>
  <si>
    <t>Deferred income taxes</t>
  </si>
  <si>
    <t>Shareholders’ equity</t>
  </si>
  <si>
    <t>Total liabilities and equity</t>
  </si>
  <si>
    <t>Revenues:</t>
  </si>
  <si>
    <t xml:space="preserve">    Total revenues</t>
  </si>
  <si>
    <t>Cost of goods sold</t>
  </si>
  <si>
    <t>Gross profit</t>
  </si>
  <si>
    <t>Expenses:</t>
  </si>
  <si>
    <t xml:space="preserve">    Total expenses</t>
  </si>
  <si>
    <t>Income tax</t>
  </si>
  <si>
    <t>Average number of shares outstanding (millions)</t>
  </si>
  <si>
    <t>Net income per share</t>
  </si>
  <si>
    <t>Operating activities:</t>
  </si>
  <si>
    <t>Depreciation and amortization</t>
  </si>
  <si>
    <t>Deferred taxes</t>
  </si>
  <si>
    <t>Net change in operating assets and liabilities</t>
  </si>
  <si>
    <t>Other (net)</t>
  </si>
  <si>
    <t xml:space="preserve">   Net cash provided by operating activities</t>
  </si>
  <si>
    <t>Investing activities:</t>
  </si>
  <si>
    <t>Purchases of property, plant and equipment (PPE)</t>
  </si>
  <si>
    <t>Other investing activities</t>
  </si>
  <si>
    <t xml:space="preserve">  Net cash used in investing activities</t>
  </si>
  <si>
    <t>Financing activities:</t>
  </si>
  <si>
    <t>Payments of debt</t>
  </si>
  <si>
    <t>Dividends</t>
  </si>
  <si>
    <t xml:space="preserve">  Net cash used in financing activities</t>
  </si>
  <si>
    <t>Effect of exchange rate changes</t>
  </si>
  <si>
    <t>Cash:</t>
  </si>
  <si>
    <t>Net increase during year</t>
  </si>
  <si>
    <t>Balance at beginning of year</t>
  </si>
  <si>
    <t>Balance at end of year</t>
  </si>
  <si>
    <t>Earnings after tax (net income)</t>
  </si>
  <si>
    <t xml:space="preserve">  Cash and cash equivalents</t>
  </si>
  <si>
    <t xml:space="preserve">  Prepaid expenses and other</t>
  </si>
  <si>
    <t xml:space="preserve">  Land (property)</t>
  </si>
  <si>
    <t xml:space="preserve">  Plant and equipment (PE)</t>
  </si>
  <si>
    <t>Net PPE</t>
  </si>
  <si>
    <t xml:space="preserve">  Accrued liabilities and income tax</t>
  </si>
  <si>
    <t>Minority interest</t>
  </si>
  <si>
    <t xml:space="preserve">  Net sales</t>
  </si>
  <si>
    <t xml:space="preserve">  Operating, selling, and general and administrative expenses</t>
  </si>
  <si>
    <t xml:space="preserve">  Interest expenses -- net</t>
  </si>
  <si>
    <t xml:space="preserve">  Other income -- net</t>
  </si>
  <si>
    <t>Earnings (income) before taxes and minority interest</t>
  </si>
  <si>
    <t>Earnings (income) before minority interest</t>
  </si>
  <si>
    <t>Investment in international operations</t>
  </si>
  <si>
    <t>Issuance of debt</t>
  </si>
  <si>
    <t>Purchases of stock</t>
  </si>
  <si>
    <t>Other financing activities</t>
  </si>
  <si>
    <t>Earnings from discontinued operations (net of tax)</t>
  </si>
  <si>
    <t>Goodwill</t>
  </si>
  <si>
    <t>Proceeds from sales and disposals</t>
  </si>
  <si>
    <t>Net income (continuing operations)</t>
  </si>
  <si>
    <t>Property, plant and equipment (PPE):</t>
  </si>
  <si>
    <t xml:space="preserve">  Current assets of discontinued operations</t>
  </si>
  <si>
    <t>Net property under capital leases</t>
  </si>
  <si>
    <t xml:space="preserve">  Short-term borrowings</t>
  </si>
  <si>
    <t xml:space="preserve">  Obligations under capital leases due within one year</t>
  </si>
  <si>
    <t xml:space="preserve">  Current liabilities of discontinued operations</t>
  </si>
  <si>
    <t>Long-term obligations under capital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</si>
</sst>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8" formatCode="_-* #,##0_-;\-* #,##0_-;_-* &quot;-&quot;??_-;_-@_-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12"/>
      <name val="Arial"/>
      <family val="2"/>
    </font>
    <font>
      <u val="double"/>
      <sz val="12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u val="doubleAccounting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168" fontId="7" fillId="0" borderId="1" xfId="1" applyNumberFormat="1" applyFont="1" applyBorder="1"/>
    <xf numFmtId="168" fontId="8" fillId="0" borderId="1" xfId="1" applyNumberFormat="1" applyFont="1" applyBorder="1"/>
    <xf numFmtId="168" fontId="7" fillId="0" borderId="2" xfId="1" applyNumberFormat="1" applyFont="1" applyBorder="1"/>
    <xf numFmtId="168" fontId="9" fillId="0" borderId="1" xfId="1" applyNumberFormat="1" applyFont="1" applyBorder="1"/>
    <xf numFmtId="164" fontId="7" fillId="0" borderId="1" xfId="2" applyFont="1" applyBorder="1"/>
    <xf numFmtId="168" fontId="7" fillId="0" borderId="3" xfId="1" applyNumberFormat="1" applyFont="1" applyBorder="1"/>
    <xf numFmtId="168" fontId="8" fillId="0" borderId="3" xfId="1" applyNumberFormat="1" applyFont="1" applyBorder="1"/>
    <xf numFmtId="168" fontId="7" fillId="0" borderId="4" xfId="1" applyNumberFormat="1" applyFont="1" applyBorder="1"/>
    <xf numFmtId="168" fontId="9" fillId="0" borderId="3" xfId="1" applyNumberFormat="1" applyFont="1" applyBorder="1"/>
    <xf numFmtId="164" fontId="7" fillId="0" borderId="3" xfId="2" applyFont="1" applyBorder="1"/>
    <xf numFmtId="0" fontId="2" fillId="0" borderId="0" xfId="0" applyFont="1"/>
    <xf numFmtId="0" fontId="2" fillId="0" borderId="8" xfId="0" applyFont="1" applyBorder="1"/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37" fontId="2" fillId="0" borderId="0" xfId="0" applyNumberFormat="1" applyFont="1"/>
    <xf numFmtId="0" fontId="4" fillId="0" borderId="6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4" fillId="0" borderId="0" xfId="0" applyFont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3" fillId="0" borderId="0" xfId="1" applyNumberFormat="1" applyFont="1" applyBorder="1" applyAlignment="1">
      <alignment vertical="top" wrapText="1"/>
    </xf>
    <xf numFmtId="3" fontId="3" fillId="0" borderId="1" xfId="1" applyNumberFormat="1" applyFont="1" applyBorder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3" fillId="0" borderId="0" xfId="0" applyNumberFormat="1" applyFont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/>
    <xf numFmtId="3" fontId="5" fillId="0" borderId="0" xfId="0" applyNumberFormat="1" applyFont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37" fontId="3" fillId="0" borderId="3" xfId="0" applyNumberFormat="1" applyFont="1" applyBorder="1" applyAlignment="1">
      <alignment horizontal="right" vertical="top" wrapText="1"/>
    </xf>
    <xf numFmtId="37" fontId="3" fillId="0" borderId="1" xfId="0" applyNumberFormat="1" applyFont="1" applyBorder="1" applyAlignment="1">
      <alignment horizontal="right" vertical="top" wrapText="1"/>
    </xf>
    <xf numFmtId="37" fontId="5" fillId="0" borderId="3" xfId="0" applyNumberFormat="1" applyFont="1" applyBorder="1" applyAlignment="1">
      <alignment horizontal="right" vertical="top" wrapText="1"/>
    </xf>
    <xf numFmtId="37" fontId="5" fillId="0" borderId="1" xfId="0" applyNumberFormat="1" applyFont="1" applyBorder="1" applyAlignment="1">
      <alignment horizontal="right" vertical="top" wrapText="1"/>
    </xf>
    <xf numFmtId="37" fontId="6" fillId="0" borderId="3" xfId="0" applyNumberFormat="1" applyFont="1" applyBorder="1" applyAlignment="1">
      <alignment horizontal="right" vertical="top" wrapText="1"/>
    </xf>
    <xf numFmtId="37" fontId="6" fillId="0" borderId="1" xfId="0" applyNumberFormat="1" applyFont="1" applyBorder="1" applyAlignment="1">
      <alignment horizontal="right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 xr:uid="{339D6A76-F8F3-4866-A705-20583546F140}"/>
    <cellStyle name="Percent 2" xfId="4" xr:uid="{D8699031-0DE3-4417-94AF-8022ABD294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DDD5-BB01-47D4-9092-CC3D4B5D8B84}">
  <sheetPr codeName="Sheet1"/>
  <dimension ref="A1:D25"/>
  <sheetViews>
    <sheetView workbookViewId="0">
      <selection activeCell="G19" sqref="G19"/>
    </sheetView>
  </sheetViews>
  <sheetFormatPr defaultColWidth="9.1328125" defaultRowHeight="12.75" x14ac:dyDescent="0.35"/>
  <cols>
    <col min="1" max="1" width="54" style="11" customWidth="1"/>
    <col min="2" max="16384" width="9.1328125" style="11"/>
  </cols>
  <sheetData>
    <row r="1" spans="1:4" ht="15" x14ac:dyDescent="0.35">
      <c r="A1" s="12"/>
      <c r="B1" s="13">
        <v>2009</v>
      </c>
      <c r="C1" s="14">
        <v>2010</v>
      </c>
    </row>
    <row r="2" spans="1:4" ht="15" x14ac:dyDescent="0.35">
      <c r="A2" s="15"/>
      <c r="B2" s="16"/>
      <c r="C2" s="17"/>
    </row>
    <row r="3" spans="1:4" ht="15" x14ac:dyDescent="0.35">
      <c r="A3" s="15" t="s">
        <v>17</v>
      </c>
      <c r="B3" s="16"/>
      <c r="C3" s="17"/>
    </row>
    <row r="4" spans="1:4" ht="15" x14ac:dyDescent="0.35">
      <c r="A4" s="15" t="s">
        <v>53</v>
      </c>
      <c r="B4" s="6">
        <v>401087</v>
      </c>
      <c r="C4" s="1">
        <v>405046</v>
      </c>
    </row>
    <row r="5" spans="1:4" ht="15" x14ac:dyDescent="0.65">
      <c r="A5" s="15" t="s">
        <v>56</v>
      </c>
      <c r="B5" s="7">
        <v>3287</v>
      </c>
      <c r="C5" s="2">
        <v>3168</v>
      </c>
    </row>
    <row r="6" spans="1:4" ht="15" x14ac:dyDescent="0.35">
      <c r="A6" s="15" t="s">
        <v>18</v>
      </c>
      <c r="B6" s="6">
        <v>404374</v>
      </c>
      <c r="C6" s="1">
        <v>408214</v>
      </c>
    </row>
    <row r="7" spans="1:4" ht="15" x14ac:dyDescent="0.35">
      <c r="A7" s="15" t="s">
        <v>19</v>
      </c>
      <c r="B7" s="8">
        <v>304056</v>
      </c>
      <c r="C7" s="3">
        <v>304657</v>
      </c>
    </row>
    <row r="8" spans="1:4" ht="15" x14ac:dyDescent="0.35">
      <c r="A8" s="15" t="s">
        <v>20</v>
      </c>
      <c r="B8" s="6">
        <v>100318</v>
      </c>
      <c r="C8" s="1">
        <v>103557</v>
      </c>
    </row>
    <row r="9" spans="1:4" ht="15" x14ac:dyDescent="0.35">
      <c r="A9" s="15" t="s">
        <v>21</v>
      </c>
      <c r="B9" s="6"/>
      <c r="C9" s="1"/>
    </row>
    <row r="10" spans="1:4" ht="30" x14ac:dyDescent="0.35">
      <c r="A10" s="15" t="s">
        <v>54</v>
      </c>
      <c r="B10" s="6">
        <v>77520</v>
      </c>
      <c r="C10" s="1">
        <v>79607</v>
      </c>
    </row>
    <row r="11" spans="1:4" ht="15" x14ac:dyDescent="0.65">
      <c r="A11" s="15" t="s">
        <v>55</v>
      </c>
      <c r="B11" s="7">
        <v>1900</v>
      </c>
      <c r="C11" s="2">
        <v>1884</v>
      </c>
    </row>
    <row r="12" spans="1:4" ht="15" x14ac:dyDescent="0.65">
      <c r="A12" s="15" t="s">
        <v>22</v>
      </c>
      <c r="B12" s="7">
        <v>79420</v>
      </c>
      <c r="C12" s="2">
        <v>81491</v>
      </c>
    </row>
    <row r="13" spans="1:4" ht="15" x14ac:dyDescent="0.35">
      <c r="A13" s="15" t="s">
        <v>57</v>
      </c>
      <c r="B13" s="6">
        <v>20898</v>
      </c>
      <c r="C13" s="1">
        <v>22066</v>
      </c>
      <c r="D13" s="18"/>
    </row>
    <row r="14" spans="1:4" ht="15" x14ac:dyDescent="0.65">
      <c r="A14" s="15" t="s">
        <v>23</v>
      </c>
      <c r="B14" s="7">
        <v>7145</v>
      </c>
      <c r="C14" s="2">
        <v>7139</v>
      </c>
    </row>
    <row r="15" spans="1:4" ht="15" x14ac:dyDescent="0.35">
      <c r="A15" s="15" t="s">
        <v>58</v>
      </c>
      <c r="B15" s="6">
        <v>13753</v>
      </c>
      <c r="C15" s="1">
        <v>14927</v>
      </c>
    </row>
    <row r="16" spans="1:4" ht="15" x14ac:dyDescent="0.35">
      <c r="A16" s="15" t="s">
        <v>52</v>
      </c>
      <c r="B16" s="6">
        <v>-499</v>
      </c>
      <c r="C16" s="1">
        <v>-513</v>
      </c>
    </row>
    <row r="17" spans="1:3" ht="15" x14ac:dyDescent="0.65">
      <c r="A17" s="15" t="s">
        <v>63</v>
      </c>
      <c r="B17" s="7">
        <v>146</v>
      </c>
      <c r="C17" s="2">
        <v>-79</v>
      </c>
    </row>
    <row r="18" spans="1:3" ht="15" x14ac:dyDescent="0.5">
      <c r="A18" s="15" t="s">
        <v>45</v>
      </c>
      <c r="B18" s="9">
        <v>13400</v>
      </c>
      <c r="C18" s="4">
        <v>14335</v>
      </c>
    </row>
    <row r="19" spans="1:3" ht="15" x14ac:dyDescent="0.35">
      <c r="A19" s="15"/>
      <c r="B19" s="6"/>
      <c r="C19" s="1"/>
    </row>
    <row r="20" spans="1:3" ht="15" x14ac:dyDescent="0.35">
      <c r="A20" s="15" t="s">
        <v>24</v>
      </c>
      <c r="B20" s="6">
        <v>3939</v>
      </c>
      <c r="C20" s="1">
        <v>3866</v>
      </c>
    </row>
    <row r="21" spans="1:3" ht="15" x14ac:dyDescent="0.35">
      <c r="A21" s="15"/>
      <c r="B21" s="6"/>
      <c r="C21" s="1"/>
    </row>
    <row r="22" spans="1:3" ht="15" x14ac:dyDescent="0.35">
      <c r="A22" s="15" t="s">
        <v>25</v>
      </c>
      <c r="B22" s="10">
        <v>3.4018786494034017</v>
      </c>
      <c r="C22" s="5">
        <v>3.7079668908432488</v>
      </c>
    </row>
    <row r="23" spans="1:3" ht="15" x14ac:dyDescent="0.35">
      <c r="A23" s="19"/>
      <c r="B23" s="20"/>
      <c r="C23" s="21"/>
    </row>
    <row r="25" spans="1:3" x14ac:dyDescent="0.35">
      <c r="A25" s="22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B2E7-397B-48BD-977C-D3B175A80E0D}">
  <sheetPr codeName="Sheet2"/>
  <dimension ref="A1:E37"/>
  <sheetViews>
    <sheetView topLeftCell="A13" workbookViewId="0">
      <selection activeCell="C40" sqref="C40"/>
    </sheetView>
  </sheetViews>
  <sheetFormatPr defaultColWidth="9.6640625" defaultRowHeight="15.75" customHeight="1" x14ac:dyDescent="0.35"/>
  <cols>
    <col min="1" max="1" width="44.53125" style="11" bestFit="1" customWidth="1"/>
    <col min="2" max="16384" width="9.6640625" style="11"/>
  </cols>
  <sheetData>
    <row r="1" spans="1:4" ht="15.75" customHeight="1" x14ac:dyDescent="0.35">
      <c r="A1" s="23"/>
      <c r="B1" s="24">
        <v>2009</v>
      </c>
      <c r="C1" s="14">
        <v>2010</v>
      </c>
    </row>
    <row r="2" spans="1:4" ht="15.75" customHeight="1" x14ac:dyDescent="0.35">
      <c r="A2" s="15" t="s">
        <v>0</v>
      </c>
      <c r="B2" s="25"/>
      <c r="C2" s="17"/>
    </row>
    <row r="3" spans="1:4" ht="15.75" customHeight="1" x14ac:dyDescent="0.35">
      <c r="A3" s="15" t="s">
        <v>1</v>
      </c>
      <c r="B3" s="25"/>
      <c r="C3" s="17"/>
    </row>
    <row r="4" spans="1:4" ht="15.75" customHeight="1" x14ac:dyDescent="0.35">
      <c r="A4" s="15" t="s">
        <v>46</v>
      </c>
      <c r="B4" s="26">
        <v>7275</v>
      </c>
      <c r="C4" s="27">
        <v>7907</v>
      </c>
    </row>
    <row r="5" spans="1:4" ht="15.75" customHeight="1" x14ac:dyDescent="0.35">
      <c r="A5" s="15" t="s">
        <v>2</v>
      </c>
      <c r="B5" s="26">
        <v>3905</v>
      </c>
      <c r="C5" s="27">
        <v>4144</v>
      </c>
    </row>
    <row r="6" spans="1:4" ht="15.75" customHeight="1" x14ac:dyDescent="0.35">
      <c r="A6" s="15" t="s">
        <v>3</v>
      </c>
      <c r="B6" s="28">
        <v>34511</v>
      </c>
      <c r="C6" s="29">
        <v>33160</v>
      </c>
    </row>
    <row r="7" spans="1:4" ht="15.75" customHeight="1" x14ac:dyDescent="0.35">
      <c r="A7" s="15" t="s">
        <v>47</v>
      </c>
      <c r="B7" s="26">
        <v>3063</v>
      </c>
      <c r="C7" s="27">
        <v>2980</v>
      </c>
    </row>
    <row r="8" spans="1:4" ht="15.75" customHeight="1" x14ac:dyDescent="0.35">
      <c r="A8" s="15" t="s">
        <v>68</v>
      </c>
      <c r="B8" s="30">
        <v>195</v>
      </c>
      <c r="C8" s="31">
        <v>140</v>
      </c>
    </row>
    <row r="9" spans="1:4" ht="15.75" customHeight="1" x14ac:dyDescent="0.35">
      <c r="A9" s="15" t="s">
        <v>4</v>
      </c>
      <c r="B9" s="32">
        <f>SUM(B4:B8)</f>
        <v>48949</v>
      </c>
      <c r="C9" s="33">
        <f>SUM(C4:C8)</f>
        <v>48331</v>
      </c>
    </row>
    <row r="10" spans="1:4" ht="15.75" customHeight="1" x14ac:dyDescent="0.35">
      <c r="A10" s="15" t="s">
        <v>67</v>
      </c>
      <c r="B10" s="32"/>
      <c r="C10" s="33"/>
    </row>
    <row r="11" spans="1:4" ht="15.75" customHeight="1" x14ac:dyDescent="0.35">
      <c r="A11" s="15" t="s">
        <v>48</v>
      </c>
      <c r="B11" s="32">
        <v>19852</v>
      </c>
      <c r="C11" s="33">
        <v>22591</v>
      </c>
    </row>
    <row r="12" spans="1:4" ht="15.75" customHeight="1" x14ac:dyDescent="0.35">
      <c r="A12" s="15" t="s">
        <v>49</v>
      </c>
      <c r="B12" s="26">
        <f>73810+29851+2307</f>
        <v>105968</v>
      </c>
      <c r="C12" s="27">
        <f>77452+35450+2355</f>
        <v>115257</v>
      </c>
    </row>
    <row r="13" spans="1:4" ht="15.75" customHeight="1" x14ac:dyDescent="0.35">
      <c r="A13" s="15" t="s">
        <v>5</v>
      </c>
      <c r="B13" s="30">
        <v>32964</v>
      </c>
      <c r="C13" s="31">
        <v>38304</v>
      </c>
      <c r="D13" s="34"/>
    </row>
    <row r="14" spans="1:4" ht="15.75" customHeight="1" x14ac:dyDescent="0.35">
      <c r="A14" s="15" t="s">
        <v>50</v>
      </c>
      <c r="B14" s="32">
        <f>B11+B12-B13</f>
        <v>92856</v>
      </c>
      <c r="C14" s="33">
        <f>C11+C12-C13</f>
        <v>99544</v>
      </c>
    </row>
    <row r="15" spans="1:4" ht="15.75" customHeight="1" x14ac:dyDescent="0.35">
      <c r="A15" s="15" t="s">
        <v>69</v>
      </c>
      <c r="B15" s="32">
        <v>2797</v>
      </c>
      <c r="C15" s="33">
        <v>2763</v>
      </c>
    </row>
    <row r="16" spans="1:4" ht="15.75" customHeight="1" x14ac:dyDescent="0.35">
      <c r="A16" s="15" t="s">
        <v>64</v>
      </c>
      <c r="B16" s="32">
        <v>15260</v>
      </c>
      <c r="C16" s="33">
        <v>16126</v>
      </c>
    </row>
    <row r="17" spans="1:5" ht="15.75" customHeight="1" x14ac:dyDescent="0.35">
      <c r="A17" s="15" t="s">
        <v>6</v>
      </c>
      <c r="B17" s="35">
        <v>3567</v>
      </c>
      <c r="C17" s="36">
        <v>3942</v>
      </c>
    </row>
    <row r="18" spans="1:5" ht="15.75" customHeight="1" x14ac:dyDescent="0.35">
      <c r="A18" s="15" t="s">
        <v>7</v>
      </c>
      <c r="B18" s="37">
        <f>SUM(B14:B17)+B9</f>
        <v>163429</v>
      </c>
      <c r="C18" s="38">
        <f>SUM(C14:C17)+C9</f>
        <v>170706</v>
      </c>
    </row>
    <row r="19" spans="1:5" ht="15.75" customHeight="1" x14ac:dyDescent="0.35">
      <c r="A19" s="15"/>
      <c r="B19" s="32"/>
      <c r="C19" s="33"/>
    </row>
    <row r="20" spans="1:5" ht="15.75" customHeight="1" x14ac:dyDescent="0.35">
      <c r="A20" s="15" t="s">
        <v>8</v>
      </c>
      <c r="B20" s="32"/>
      <c r="C20" s="33"/>
    </row>
    <row r="21" spans="1:5" ht="15.75" customHeight="1" x14ac:dyDescent="0.35">
      <c r="A21" s="15" t="s">
        <v>9</v>
      </c>
      <c r="B21" s="32"/>
      <c r="C21" s="33"/>
    </row>
    <row r="22" spans="1:5" ht="15.75" customHeight="1" x14ac:dyDescent="0.35">
      <c r="A22" s="15" t="s">
        <v>70</v>
      </c>
      <c r="B22" s="26">
        <v>1506</v>
      </c>
      <c r="C22" s="27">
        <v>523</v>
      </c>
    </row>
    <row r="23" spans="1:5" ht="15.75" customHeight="1" x14ac:dyDescent="0.35">
      <c r="A23" s="15" t="s">
        <v>10</v>
      </c>
      <c r="B23" s="26">
        <v>28849</v>
      </c>
      <c r="C23" s="27">
        <v>30451</v>
      </c>
    </row>
    <row r="24" spans="1:5" ht="15.75" customHeight="1" x14ac:dyDescent="0.35">
      <c r="A24" s="15" t="s">
        <v>51</v>
      </c>
      <c r="B24" s="26">
        <f>18112+677</f>
        <v>18789</v>
      </c>
      <c r="C24" s="27">
        <f>18734+1365</f>
        <v>20099</v>
      </c>
    </row>
    <row r="25" spans="1:5" ht="15.75" customHeight="1" x14ac:dyDescent="0.35">
      <c r="A25" s="15" t="s">
        <v>11</v>
      </c>
      <c r="B25" s="26">
        <v>5848</v>
      </c>
      <c r="C25" s="27">
        <v>4050</v>
      </c>
    </row>
    <row r="26" spans="1:5" ht="15.75" customHeight="1" x14ac:dyDescent="0.35">
      <c r="A26" s="15" t="s">
        <v>71</v>
      </c>
      <c r="B26" s="26">
        <v>315</v>
      </c>
      <c r="C26" s="27">
        <v>346</v>
      </c>
    </row>
    <row r="27" spans="1:5" ht="15.75" customHeight="1" x14ac:dyDescent="0.35">
      <c r="A27" s="15" t="s">
        <v>72</v>
      </c>
      <c r="B27" s="30">
        <v>83</v>
      </c>
      <c r="C27" s="31">
        <v>92</v>
      </c>
    </row>
    <row r="28" spans="1:5" ht="15.75" customHeight="1" x14ac:dyDescent="0.35">
      <c r="A28" s="15" t="s">
        <v>12</v>
      </c>
      <c r="B28" s="32">
        <f>SUM(B22:B27)</f>
        <v>55390</v>
      </c>
      <c r="C28" s="33">
        <f>SUM(C22:C27)</f>
        <v>55561</v>
      </c>
      <c r="D28" s="34"/>
      <c r="E28" s="34"/>
    </row>
    <row r="29" spans="1:5" ht="15.75" customHeight="1" x14ac:dyDescent="0.35">
      <c r="A29" s="15" t="s">
        <v>13</v>
      </c>
      <c r="B29" s="32">
        <v>31349</v>
      </c>
      <c r="C29" s="33">
        <v>33231</v>
      </c>
      <c r="D29" s="18"/>
      <c r="E29" s="18"/>
    </row>
    <row r="30" spans="1:5" ht="15.75" customHeight="1" x14ac:dyDescent="0.35">
      <c r="A30" s="15" t="s">
        <v>73</v>
      </c>
      <c r="B30" s="32">
        <v>3200</v>
      </c>
      <c r="C30" s="33">
        <v>3170</v>
      </c>
      <c r="D30" s="18"/>
      <c r="E30" s="18"/>
    </row>
    <row r="31" spans="1:5" ht="15.75" customHeight="1" x14ac:dyDescent="0.35">
      <c r="A31" s="15" t="s">
        <v>14</v>
      </c>
      <c r="B31" s="32">
        <v>6014</v>
      </c>
      <c r="C31" s="33">
        <v>5508</v>
      </c>
    </row>
    <row r="32" spans="1:5" ht="15.75" customHeight="1" x14ac:dyDescent="0.35">
      <c r="A32" s="15" t="s">
        <v>52</v>
      </c>
      <c r="B32" s="32">
        <v>397</v>
      </c>
      <c r="C32" s="33">
        <v>307</v>
      </c>
    </row>
    <row r="33" spans="1:4" ht="15.75" customHeight="1" x14ac:dyDescent="0.35">
      <c r="A33" s="15" t="s">
        <v>15</v>
      </c>
      <c r="B33" s="35">
        <v>67079</v>
      </c>
      <c r="C33" s="36">
        <v>72929</v>
      </c>
    </row>
    <row r="34" spans="1:4" ht="15.75" customHeight="1" x14ac:dyDescent="0.35">
      <c r="A34" s="15" t="s">
        <v>16</v>
      </c>
      <c r="B34" s="37">
        <f>SUM(B28:B33)</f>
        <v>163429</v>
      </c>
      <c r="C34" s="38">
        <f>SUM(C28:C33)</f>
        <v>170706</v>
      </c>
      <c r="D34" s="34"/>
    </row>
    <row r="35" spans="1:4" ht="15.75" customHeight="1" x14ac:dyDescent="0.35">
      <c r="A35" s="19"/>
      <c r="B35" s="39"/>
      <c r="C35" s="21"/>
    </row>
    <row r="37" spans="1:4" ht="15.75" customHeight="1" x14ac:dyDescent="0.35">
      <c r="A37" s="40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EC70-1288-4941-8350-5EBB2D6834D3}">
  <sheetPr codeName="Sheet3"/>
  <dimension ref="A1:E34"/>
  <sheetViews>
    <sheetView tabSelected="1" topLeftCell="A9" workbookViewId="0">
      <selection activeCell="E28" sqref="E28"/>
    </sheetView>
  </sheetViews>
  <sheetFormatPr defaultColWidth="9.1328125" defaultRowHeight="12.75" x14ac:dyDescent="0.35"/>
  <cols>
    <col min="1" max="1" width="47.33203125" style="11" customWidth="1"/>
    <col min="2" max="16384" width="9.1328125" style="11"/>
  </cols>
  <sheetData>
    <row r="1" spans="1:5" ht="15" x14ac:dyDescent="0.35">
      <c r="A1" s="23"/>
      <c r="B1" s="14">
        <v>2009</v>
      </c>
      <c r="C1" s="13">
        <v>2010</v>
      </c>
    </row>
    <row r="2" spans="1:5" ht="15" x14ac:dyDescent="0.35">
      <c r="A2" s="15"/>
      <c r="B2" s="17"/>
      <c r="C2" s="16"/>
    </row>
    <row r="3" spans="1:5" ht="15" x14ac:dyDescent="0.35">
      <c r="A3" s="15" t="s">
        <v>26</v>
      </c>
      <c r="B3" s="17"/>
      <c r="C3" s="16"/>
    </row>
    <row r="4" spans="1:5" ht="15" x14ac:dyDescent="0.35">
      <c r="A4" s="15" t="s">
        <v>66</v>
      </c>
      <c r="B4" s="42">
        <v>13753</v>
      </c>
      <c r="C4" s="41">
        <v>14927</v>
      </c>
    </row>
    <row r="5" spans="1:5" ht="15" x14ac:dyDescent="0.35">
      <c r="A5" s="15" t="s">
        <v>27</v>
      </c>
      <c r="B5" s="42">
        <v>6739</v>
      </c>
      <c r="C5" s="41">
        <v>7157</v>
      </c>
    </row>
    <row r="6" spans="1:5" ht="15" x14ac:dyDescent="0.35">
      <c r="A6" s="15" t="s">
        <v>28</v>
      </c>
      <c r="B6" s="42">
        <v>581</v>
      </c>
      <c r="C6" s="41">
        <v>-504</v>
      </c>
    </row>
    <row r="7" spans="1:5" ht="15" x14ac:dyDescent="0.35">
      <c r="A7" s="15" t="s">
        <v>29</v>
      </c>
      <c r="B7" s="42">
        <f>-101-220-410+2036</f>
        <v>1305</v>
      </c>
      <c r="C7" s="41">
        <f>-297+2265+1052+1348</f>
        <v>4368</v>
      </c>
    </row>
    <row r="8" spans="1:5" ht="15" x14ac:dyDescent="0.35">
      <c r="A8" s="15" t="s">
        <v>30</v>
      </c>
      <c r="B8" s="44">
        <v>769</v>
      </c>
      <c r="C8" s="43">
        <v>301</v>
      </c>
    </row>
    <row r="9" spans="1:5" ht="15" x14ac:dyDescent="0.35">
      <c r="A9" s="15" t="s">
        <v>31</v>
      </c>
      <c r="B9" s="42">
        <f>SUM(B4:B8)</f>
        <v>23147</v>
      </c>
      <c r="C9" s="41">
        <f>SUM(C4:C8)</f>
        <v>26249</v>
      </c>
      <c r="E9" s="18"/>
    </row>
    <row r="10" spans="1:5" ht="15" x14ac:dyDescent="0.35">
      <c r="A10" s="15"/>
      <c r="B10" s="42"/>
      <c r="C10" s="41"/>
    </row>
    <row r="11" spans="1:5" ht="15" x14ac:dyDescent="0.35">
      <c r="A11" s="15" t="s">
        <v>32</v>
      </c>
      <c r="B11" s="42"/>
      <c r="C11" s="41"/>
    </row>
    <row r="12" spans="1:5" ht="30" x14ac:dyDescent="0.35">
      <c r="A12" s="15" t="s">
        <v>33</v>
      </c>
      <c r="B12" s="42">
        <v>-11499</v>
      </c>
      <c r="C12" s="41">
        <v>-12184</v>
      </c>
    </row>
    <row r="13" spans="1:5" ht="15" x14ac:dyDescent="0.35">
      <c r="A13" s="15" t="s">
        <v>59</v>
      </c>
      <c r="B13" s="42">
        <v>-1576</v>
      </c>
      <c r="C13" s="41">
        <v>0</v>
      </c>
    </row>
    <row r="14" spans="1:5" ht="15" x14ac:dyDescent="0.35">
      <c r="A14" s="15" t="s">
        <v>65</v>
      </c>
      <c r="B14" s="42">
        <f>714+838</f>
        <v>1552</v>
      </c>
      <c r="C14" s="41">
        <v>1002</v>
      </c>
    </row>
    <row r="15" spans="1:5" ht="15" x14ac:dyDescent="0.35">
      <c r="A15" s="15" t="s">
        <v>34</v>
      </c>
      <c r="B15" s="44">
        <v>781</v>
      </c>
      <c r="C15" s="43">
        <v>-438</v>
      </c>
    </row>
    <row r="16" spans="1:5" ht="15" x14ac:dyDescent="0.35">
      <c r="A16" s="15" t="s">
        <v>35</v>
      </c>
      <c r="B16" s="42">
        <f>SUM(B12:B15)</f>
        <v>-10742</v>
      </c>
      <c r="C16" s="41">
        <f>SUM(C12:C15)</f>
        <v>-11620</v>
      </c>
      <c r="E16" s="18"/>
    </row>
    <row r="17" spans="1:5" ht="15" x14ac:dyDescent="0.35">
      <c r="A17" s="15"/>
      <c r="B17" s="42"/>
      <c r="C17" s="41"/>
    </row>
    <row r="18" spans="1:5" ht="15" x14ac:dyDescent="0.35">
      <c r="A18" s="15" t="s">
        <v>36</v>
      </c>
      <c r="B18" s="42"/>
      <c r="C18" s="41"/>
    </row>
    <row r="19" spans="1:5" ht="15" x14ac:dyDescent="0.35">
      <c r="A19" s="15" t="s">
        <v>60</v>
      </c>
      <c r="B19" s="42">
        <f>-3745+6566</f>
        <v>2821</v>
      </c>
      <c r="C19" s="41">
        <f>-1033+5546</f>
        <v>4513</v>
      </c>
    </row>
    <row r="20" spans="1:5" ht="15" x14ac:dyDescent="0.35">
      <c r="A20" s="15" t="s">
        <v>37</v>
      </c>
      <c r="B20" s="42">
        <v>-5387</v>
      </c>
      <c r="C20" s="41">
        <v>-6033</v>
      </c>
    </row>
    <row r="21" spans="1:5" ht="15" x14ac:dyDescent="0.35">
      <c r="A21" s="15" t="s">
        <v>61</v>
      </c>
      <c r="B21" s="42">
        <v>-3521</v>
      </c>
      <c r="C21" s="41">
        <v>-7276</v>
      </c>
    </row>
    <row r="22" spans="1:5" ht="15" x14ac:dyDescent="0.35">
      <c r="A22" s="15" t="s">
        <v>38</v>
      </c>
      <c r="B22" s="42">
        <v>-3746</v>
      </c>
      <c r="C22" s="41">
        <v>-4217</v>
      </c>
    </row>
    <row r="23" spans="1:5" ht="15" x14ac:dyDescent="0.35">
      <c r="A23" s="15" t="s">
        <v>62</v>
      </c>
      <c r="B23" s="44">
        <f>-352+267</f>
        <v>-85</v>
      </c>
      <c r="C23" s="43">
        <f>-436-346-396</f>
        <v>-1178</v>
      </c>
    </row>
    <row r="24" spans="1:5" ht="15" x14ac:dyDescent="0.35">
      <c r="A24" s="15" t="s">
        <v>39</v>
      </c>
      <c r="B24" s="42">
        <f>SUM(B19:B23)</f>
        <v>-9918</v>
      </c>
      <c r="C24" s="41">
        <f>SUM(C19:C23)</f>
        <v>-14191</v>
      </c>
      <c r="E24" s="18"/>
    </row>
    <row r="25" spans="1:5" ht="15" x14ac:dyDescent="0.35">
      <c r="A25" s="15"/>
      <c r="B25" s="42"/>
      <c r="C25" s="41"/>
    </row>
    <row r="26" spans="1:5" ht="15" x14ac:dyDescent="0.35">
      <c r="A26" s="15" t="s">
        <v>40</v>
      </c>
      <c r="B26" s="42">
        <v>-781</v>
      </c>
      <c r="C26" s="41">
        <v>194</v>
      </c>
    </row>
    <row r="27" spans="1:5" ht="15" x14ac:dyDescent="0.35">
      <c r="A27" s="15"/>
      <c r="B27" s="42"/>
      <c r="C27" s="41"/>
    </row>
    <row r="28" spans="1:5" ht="15" x14ac:dyDescent="0.35">
      <c r="A28" s="15" t="s">
        <v>41</v>
      </c>
      <c r="B28" s="42"/>
      <c r="C28" s="41"/>
    </row>
    <row r="29" spans="1:5" ht="15" x14ac:dyDescent="0.35">
      <c r="A29" s="15" t="s">
        <v>42</v>
      </c>
      <c r="B29" s="42">
        <f>B9+B16+B24+B26</f>
        <v>1706</v>
      </c>
      <c r="C29" s="41">
        <f>C9+C16+C24+C26</f>
        <v>632</v>
      </c>
    </row>
    <row r="30" spans="1:5" ht="15" x14ac:dyDescent="0.35">
      <c r="A30" s="15" t="s">
        <v>43</v>
      </c>
      <c r="B30" s="44">
        <v>5569</v>
      </c>
      <c r="C30" s="43">
        <v>7275</v>
      </c>
    </row>
    <row r="31" spans="1:5" ht="15" x14ac:dyDescent="0.35">
      <c r="A31" s="15" t="s">
        <v>44</v>
      </c>
      <c r="B31" s="46">
        <f>SUM(B29:B30)</f>
        <v>7275</v>
      </c>
      <c r="C31" s="45">
        <f>SUM(C29:C30)</f>
        <v>7907</v>
      </c>
    </row>
    <row r="32" spans="1:5" ht="15" x14ac:dyDescent="0.35">
      <c r="A32" s="19"/>
      <c r="B32" s="21"/>
      <c r="C32" s="20"/>
    </row>
    <row r="34" spans="1:1" x14ac:dyDescent="0.35">
      <c r="A34" s="22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1a Income Statements</vt:lpstr>
      <vt:lpstr>1b Balance Sheets</vt:lpstr>
      <vt:lpstr>1c Cash Flows</vt:lpstr>
    </vt:vector>
  </TitlesOfParts>
  <Company>Ivey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Foerster</dc:creator>
  <cp:lastModifiedBy>Kerry Back</cp:lastModifiedBy>
  <cp:lastPrinted>2005-12-22T12:27:48Z</cp:lastPrinted>
  <dcterms:created xsi:type="dcterms:W3CDTF">1999-09-21T12:07:42Z</dcterms:created>
  <dcterms:modified xsi:type="dcterms:W3CDTF">2026-03-25T19:12:35Z</dcterms:modified>
</cp:coreProperties>
</file>